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palbostan\Desktop\"/>
    </mc:Choice>
  </mc:AlternateContent>
  <bookViews>
    <workbookView xWindow="0" yWindow="0" windowWidth="17256" windowHeight="5232" tabRatio="725"/>
  </bookViews>
  <sheets>
    <sheet name="Kaynaklara Göre" sheetId="22" r:id="rId1"/>
    <sheet name="2018-2019" sheetId="26" r:id="rId2"/>
  </sheets>
  <calcPr calcId="162913"/>
</workbook>
</file>

<file path=xl/calcChain.xml><?xml version="1.0" encoding="utf-8"?>
<calcChain xmlns="http://schemas.openxmlformats.org/spreadsheetml/2006/main">
  <c r="D22" i="22" l="1"/>
  <c r="E22" i="22"/>
  <c r="F22" i="22"/>
  <c r="G22" i="22"/>
  <c r="H22" i="22"/>
  <c r="I22" i="22"/>
  <c r="J22" i="22"/>
  <c r="K22" i="22"/>
  <c r="L22" i="22"/>
  <c r="M22" i="22"/>
  <c r="N22" i="22"/>
  <c r="C22" i="22"/>
  <c r="G18" i="26" l="1"/>
  <c r="E27" i="26"/>
  <c r="E26" i="26" l="1"/>
  <c r="E25" i="26" l="1"/>
  <c r="E24" i="26" l="1"/>
  <c r="E23" i="26"/>
  <c r="E22" i="26"/>
  <c r="E21" i="26"/>
  <c r="H28" i="22"/>
  <c r="H34" i="22" s="1"/>
  <c r="I28" i="22"/>
  <c r="I34" i="22" s="1"/>
  <c r="J28" i="22"/>
  <c r="J34" i="22" s="1"/>
  <c r="K28" i="22"/>
  <c r="K34" i="22" s="1"/>
  <c r="L28" i="22"/>
  <c r="L34" i="22" s="1"/>
  <c r="M28" i="22"/>
  <c r="M34" i="22" s="1"/>
  <c r="N28" i="22"/>
  <c r="N34" i="22" s="1"/>
  <c r="E20" i="26"/>
  <c r="F29" i="26"/>
  <c r="G28" i="22"/>
  <c r="G34" i="22" s="1"/>
  <c r="E19" i="26"/>
  <c r="E18" i="26"/>
  <c r="E17" i="26"/>
  <c r="D28" i="22"/>
  <c r="D34" i="22" s="1"/>
  <c r="E28" i="22"/>
  <c r="E34" i="22" s="1"/>
  <c r="F28" i="22"/>
  <c r="F34" i="22" s="1"/>
  <c r="O32" i="22"/>
  <c r="O26" i="22"/>
  <c r="O24" i="22"/>
  <c r="O20" i="22"/>
  <c r="O18" i="22"/>
  <c r="O16" i="22"/>
  <c r="O14" i="22"/>
  <c r="O12" i="22"/>
  <c r="O30" i="22"/>
  <c r="C28" i="22"/>
  <c r="C34" i="22" s="1"/>
  <c r="D29" i="26"/>
  <c r="C29" i="26"/>
  <c r="E16" i="26"/>
  <c r="I24" i="26" l="1"/>
  <c r="I27" i="26"/>
  <c r="G16" i="26"/>
  <c r="G17" i="26"/>
  <c r="I20" i="26"/>
  <c r="E29" i="26"/>
  <c r="G20" i="26"/>
  <c r="I16" i="26"/>
  <c r="G21" i="26"/>
  <c r="I21" i="26"/>
  <c r="G22" i="26"/>
  <c r="I22" i="26"/>
  <c r="O22" i="22"/>
  <c r="O28" i="22" s="1"/>
  <c r="O34" i="22"/>
  <c r="G24" i="26" l="1"/>
  <c r="G26" i="26"/>
  <c r="G27" i="26"/>
  <c r="I17" i="26"/>
  <c r="G19" i="26"/>
  <c r="G23" i="26"/>
  <c r="I23" i="26"/>
  <c r="I26" i="26"/>
  <c r="I18" i="26" l="1"/>
  <c r="I19" i="26"/>
  <c r="I25" i="26"/>
  <c r="G25" i="26"/>
  <c r="H29" i="26"/>
  <c r="I28" i="26" s="1"/>
  <c r="G29" i="26" l="1"/>
</calcChain>
</file>

<file path=xl/sharedStrings.xml><?xml version="1.0" encoding="utf-8"?>
<sst xmlns="http://schemas.openxmlformats.org/spreadsheetml/2006/main" count="92" uniqueCount="81">
  <si>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</si>
  <si>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</si>
  <si>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</si>
  <si>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</si>
  <si>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</si>
  <si>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</si>
  <si>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</si>
  <si>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</si>
  <si>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</si>
  <si>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</si>
  <si>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</si>
  <si>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</si>
  <si>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</si>
  <si>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HİDROLİK</t>
  </si>
  <si>
    <t>DIŞ ALIM</t>
  </si>
  <si>
    <t>DIŞ SATIM</t>
  </si>
  <si>
    <t>TÜRKİYE BRÜT ELEKTRİK ÜRETİMİNİN BİRİNCİL ENERJİ KAYNAKLARINA GÖRE AYLIK DAĞILIMI</t>
  </si>
  <si>
    <t>Birim (Unit): GWh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</si>
  <si>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</si>
  <si>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</si>
  <si>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</si>
  <si>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</si>
  <si>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</si>
  <si>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</si>
  <si>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</si>
  <si>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</si>
  <si>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</si>
  <si>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</si>
  <si>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</si>
  <si>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</si>
  <si>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</si>
  <si>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Hard Coal + Imported Coal</t>
  </si>
  <si>
    <t>Linyit</t>
  </si>
  <si>
    <t>Lignite</t>
  </si>
  <si>
    <t>Sıvı Yakıtlar</t>
  </si>
  <si>
    <t>Liquid Fuels</t>
  </si>
  <si>
    <t>Yenilenebilir + Atık</t>
  </si>
  <si>
    <t>Renew and Wastes</t>
  </si>
  <si>
    <t>TERMİK</t>
  </si>
  <si>
    <t>THERMAL</t>
  </si>
  <si>
    <t>HYDRO</t>
  </si>
  <si>
    <t>BRÜT ÜRETİM</t>
  </si>
  <si>
    <t>GROSS GENERATION</t>
  </si>
  <si>
    <t>IMPORTS</t>
  </si>
  <si>
    <t>EXPORTS</t>
  </si>
  <si>
    <t>BRÜT TALEP</t>
  </si>
  <si>
    <t>GROSS DEMAND</t>
  </si>
  <si>
    <t xml:space="preserve">      MONTHLY DISTRIBUTION OF TURKEY'S GROSS ELECTRICITY GENERATION BY PRIMARY ENERGY RESOURCES</t>
  </si>
  <si>
    <t>PRODUCTION COMP. +</t>
  </si>
  <si>
    <t>AUTOPRODUCERS + TOOR</t>
  </si>
  <si>
    <t>İŞLETME HAKKI DEVİR</t>
  </si>
  <si>
    <t>AYLAR</t>
  </si>
  <si>
    <t>MONTS</t>
  </si>
  <si>
    <t>ARTIŞ %</t>
  </si>
  <si>
    <t>INCREASE %</t>
  </si>
  <si>
    <t xml:space="preserve">                                         MONTHLY ELECTRICITY GENERATION OF TURKEY COMPARED WITH PREVIOUS YEAR</t>
  </si>
  <si>
    <t xml:space="preserve">             Birim (Unit): GWh</t>
  </si>
  <si>
    <t>EÜAŞ</t>
  </si>
  <si>
    <t xml:space="preserve">                     ÖNCEKİ YILA GÖRE KARŞILAŞTIRMALI AYLIK TÜRKİYE BRÜT ELEKTRİK ÜRETİMİ</t>
  </si>
  <si>
    <r>
      <t>OCAK</t>
    </r>
    <r>
      <rPr>
        <sz val="8"/>
        <rFont val="Times New Roman"/>
        <family val="1"/>
        <charset val="162"/>
      </rPr>
      <t xml:space="preserve"> JANUARY</t>
    </r>
  </si>
  <si>
    <r>
      <t xml:space="preserve"> ŞUBAT</t>
    </r>
    <r>
      <rPr>
        <sz val="8"/>
        <rFont val="Times New Roman"/>
        <family val="1"/>
        <charset val="162"/>
      </rPr>
      <t xml:space="preserve"> FEBRUARY</t>
    </r>
  </si>
  <si>
    <r>
      <t xml:space="preserve">MART </t>
    </r>
    <r>
      <rPr>
        <sz val="8"/>
        <rFont val="Times New Roman"/>
        <family val="1"/>
        <charset val="162"/>
      </rPr>
      <t>MARCH</t>
    </r>
  </si>
  <si>
    <r>
      <t xml:space="preserve">NİSAN  </t>
    </r>
    <r>
      <rPr>
        <sz val="8"/>
        <rFont val="Times New Roman"/>
        <family val="1"/>
        <charset val="162"/>
      </rPr>
      <t xml:space="preserve"> APRIL</t>
    </r>
  </si>
  <si>
    <r>
      <t xml:space="preserve">MAYIS  </t>
    </r>
    <r>
      <rPr>
        <sz val="8"/>
        <rFont val="Times New Roman"/>
        <family val="1"/>
        <charset val="162"/>
      </rPr>
      <t xml:space="preserve"> MAY</t>
    </r>
  </si>
  <si>
    <r>
      <t>HAZİRAN</t>
    </r>
    <r>
      <rPr>
        <sz val="8"/>
        <rFont val="Times New Roman"/>
        <family val="1"/>
        <charset val="162"/>
      </rPr>
      <t xml:space="preserve"> JUNE</t>
    </r>
  </si>
  <si>
    <r>
      <t>TEMMUZ</t>
    </r>
    <r>
      <rPr>
        <sz val="8"/>
        <rFont val="Times New Roman"/>
        <family val="1"/>
        <charset val="162"/>
      </rPr>
      <t xml:space="preserve"> JULY</t>
    </r>
  </si>
  <si>
    <r>
      <t>AĞUSTOS</t>
    </r>
    <r>
      <rPr>
        <sz val="8"/>
        <rFont val="Times New Roman"/>
        <family val="1"/>
        <charset val="162"/>
      </rPr>
      <t xml:space="preserve"> AUGUST</t>
    </r>
  </si>
  <si>
    <r>
      <t>EYLÜL</t>
    </r>
    <r>
      <rPr>
        <sz val="8"/>
        <rFont val="Times New Roman"/>
        <family val="1"/>
        <charset val="162"/>
      </rPr>
      <t xml:space="preserve"> SEPTEMBER</t>
    </r>
  </si>
  <si>
    <r>
      <t>EKİM</t>
    </r>
    <r>
      <rPr>
        <sz val="8"/>
        <rFont val="Times New Roman"/>
        <family val="1"/>
        <charset val="162"/>
      </rPr>
      <t xml:space="preserve"> OCTOBER</t>
    </r>
  </si>
  <si>
    <r>
      <t>KASIM</t>
    </r>
    <r>
      <rPr>
        <sz val="8"/>
        <rFont val="Times New Roman"/>
        <family val="1"/>
        <charset val="162"/>
      </rPr>
      <t xml:space="preserve"> NOVEMBER</t>
    </r>
  </si>
  <si>
    <r>
      <t>ARALIK</t>
    </r>
    <r>
      <rPr>
        <sz val="8"/>
        <rFont val="Times New Roman"/>
        <family val="1"/>
        <charset val="162"/>
      </rPr>
      <t xml:space="preserve"> DECEMBER</t>
    </r>
  </si>
  <si>
    <t>GEOTHERMAL + WIND +SOLAR</t>
  </si>
  <si>
    <t>JEOTERMAL + RÜZGAR+GÜNEŞ</t>
  </si>
  <si>
    <t xml:space="preserve">Taşkömürü + İthal Kömür+Asfaltit </t>
  </si>
  <si>
    <t xml:space="preserve">EÜAŞ </t>
  </si>
  <si>
    <t xml:space="preserve">ÜRETİM ŞRK. + </t>
  </si>
  <si>
    <t>ÜRETİM ŞRK. +</t>
  </si>
  <si>
    <t xml:space="preserve">EÜAŞ  </t>
  </si>
  <si>
    <t>Doğal Gaz +Lng</t>
  </si>
  <si>
    <t>Naturl Gas +Lng</t>
  </si>
  <si>
    <t>*Değerler Brüt ve Geçicidir.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</si>
</sst>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#,##0.000"/>
    <numFmt numFmtId="166" formatCode="#,##0.0000"/>
    <numFmt numFmtId="167" formatCode="#,##0.00000"/>
    <numFmt numFmtId="168" formatCode="#,##0.0000000"/>
    <numFmt numFmtId="169" formatCode="#,##0.000000"/>
  </numFmts>
  <fonts count="21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Arial"/>
      <family val="2"/>
      <charset val="162"/>
    </font>
    <font>
      <b/>
      <sz val="9"/>
      <name val="Arial Tur"/>
      <charset val="162"/>
    </font>
    <font>
      <sz val="7"/>
      <name val="Arial Tur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8" fillId="0" borderId="0"/>
    <xf numFmtId="0" fontId="18" fillId="0" borderId="0"/>
  </cellStyleXfs>
  <cellXfs count="125">
    <xf numFmtId="0" fontId="0" fillId="0" borderId="0" xfId="0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0" fillId="0" borderId="0" xfId="0" applyBorder="1"/>
    <xf numFmtId="16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1" fillId="0" borderId="6" xfId="0" applyFont="1" applyBorder="1"/>
    <xf numFmtId="0" fontId="11" fillId="0" borderId="18" xfId="0" applyFont="1" applyBorder="1"/>
    <xf numFmtId="0" fontId="8" fillId="3" borderId="9" xfId="0" applyFont="1" applyFill="1" applyBorder="1" applyAlignment="1">
      <alignment horizontal="center"/>
    </xf>
    <xf numFmtId="0" fontId="11" fillId="3" borderId="19" xfId="0" applyFont="1" applyFill="1" applyBorder="1"/>
    <xf numFmtId="0" fontId="16" fillId="3" borderId="19" xfId="0" applyFont="1" applyFill="1" applyBorder="1" applyAlignment="1">
      <alignment horizontal="left"/>
    </xf>
    <xf numFmtId="0" fontId="11" fillId="3" borderId="20" xfId="0" applyFont="1" applyFill="1" applyBorder="1"/>
    <xf numFmtId="0" fontId="11" fillId="3" borderId="21" xfId="0" applyFont="1" applyFill="1" applyBorder="1"/>
    <xf numFmtId="0" fontId="11" fillId="3" borderId="22" xfId="0" applyFont="1" applyFill="1" applyBorder="1"/>
    <xf numFmtId="0" fontId="9" fillId="3" borderId="10" xfId="0" applyFont="1" applyFill="1" applyBorder="1" applyAlignment="1">
      <alignment horizontal="center"/>
    </xf>
    <xf numFmtId="0" fontId="12" fillId="3" borderId="23" xfId="0" applyFont="1" applyFill="1" applyBorder="1"/>
    <xf numFmtId="0" fontId="12" fillId="3" borderId="1" xfId="0" applyFont="1" applyFill="1" applyBorder="1"/>
    <xf numFmtId="0" fontId="12" fillId="3" borderId="24" xfId="0" applyFont="1" applyFill="1" applyBorder="1"/>
    <xf numFmtId="0" fontId="9" fillId="3" borderId="2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11" fillId="3" borderId="2" xfId="0" applyFont="1" applyFill="1" applyBorder="1"/>
    <xf numFmtId="0" fontId="8" fillId="3" borderId="2" xfId="0" applyFont="1" applyFill="1" applyBorder="1" applyAlignment="1">
      <alignment horizontal="center"/>
    </xf>
    <xf numFmtId="0" fontId="11" fillId="3" borderId="28" xfId="0" applyFont="1" applyFill="1" applyBorder="1"/>
    <xf numFmtId="0" fontId="8" fillId="3" borderId="10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11" fillId="3" borderId="24" xfId="0" applyFont="1" applyFill="1" applyBorder="1"/>
    <xf numFmtId="0" fontId="8" fillId="3" borderId="13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distributed"/>
    </xf>
    <xf numFmtId="0" fontId="12" fillId="3" borderId="14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64" fontId="12" fillId="3" borderId="27" xfId="0" applyNumberFormat="1" applyFont="1" applyFill="1" applyBorder="1"/>
    <xf numFmtId="164" fontId="12" fillId="3" borderId="2" xfId="0" applyNumberFormat="1" applyFont="1" applyFill="1" applyBorder="1"/>
    <xf numFmtId="164" fontId="12" fillId="3" borderId="2" xfId="0" applyNumberFormat="1" applyFont="1" applyFill="1" applyBorder="1" applyAlignment="1"/>
    <xf numFmtId="164" fontId="12" fillId="3" borderId="28" xfId="0" applyNumberFormat="1" applyFont="1" applyFill="1" applyBorder="1"/>
    <xf numFmtId="164" fontId="12" fillId="3" borderId="29" xfId="0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horizontal="center"/>
    </xf>
    <xf numFmtId="0" fontId="15" fillId="2" borderId="6" xfId="0" applyFont="1" applyFill="1" applyBorder="1"/>
    <xf numFmtId="0" fontId="11" fillId="2" borderId="6" xfId="0" applyFont="1" applyFill="1" applyBorder="1"/>
    <xf numFmtId="0" fontId="11" fillId="2" borderId="18" xfId="0" applyFont="1" applyFill="1" applyBorder="1"/>
    <xf numFmtId="0" fontId="8" fillId="2" borderId="4" xfId="0" applyFont="1" applyFill="1" applyBorder="1" applyAlignment="1">
      <alignment horizontal="center"/>
    </xf>
    <xf numFmtId="0" fontId="12" fillId="2" borderId="0" xfId="0" applyFont="1" applyFill="1" applyBorder="1"/>
    <xf numFmtId="0" fontId="11" fillId="2" borderId="0" xfId="0" applyFont="1" applyFill="1" applyBorder="1"/>
    <xf numFmtId="0" fontId="11" fillId="2" borderId="15" xfId="0" applyFont="1" applyFill="1" applyBorder="1"/>
    <xf numFmtId="0" fontId="8" fillId="2" borderId="7" xfId="0" applyFont="1" applyFill="1" applyBorder="1" applyAlignment="1">
      <alignment horizontal="center"/>
    </xf>
    <xf numFmtId="0" fontId="11" fillId="2" borderId="5" xfId="0" applyFont="1" applyFill="1" applyBorder="1"/>
    <xf numFmtId="0" fontId="11" fillId="2" borderId="32" xfId="0" applyFont="1" applyFill="1" applyBorder="1"/>
    <xf numFmtId="0" fontId="11" fillId="0" borderId="8" xfId="0" applyFont="1" applyBorder="1"/>
    <xf numFmtId="0" fontId="12" fillId="3" borderId="16" xfId="0" applyFont="1" applyFill="1" applyBorder="1"/>
    <xf numFmtId="0" fontId="14" fillId="3" borderId="12" xfId="0" applyFont="1" applyFill="1" applyBorder="1"/>
    <xf numFmtId="164" fontId="9" fillId="2" borderId="2" xfId="0" applyNumberFormat="1" applyFont="1" applyFill="1" applyBorder="1"/>
    <xf numFmtId="164" fontId="9" fillId="2" borderId="28" xfId="0" applyNumberFormat="1" applyFont="1" applyFill="1" applyBorder="1"/>
    <xf numFmtId="0" fontId="13" fillId="3" borderId="33" xfId="0" applyFont="1" applyFill="1" applyBorder="1"/>
    <xf numFmtId="0" fontId="11" fillId="2" borderId="8" xfId="0" applyFont="1" applyFill="1" applyBorder="1"/>
    <xf numFmtId="0" fontId="16" fillId="2" borderId="6" xfId="0" applyFont="1" applyFill="1" applyBorder="1"/>
    <xf numFmtId="0" fontId="11" fillId="2" borderId="4" xfId="0" applyFont="1" applyFill="1" applyBorder="1"/>
    <xf numFmtId="0" fontId="11" fillId="2" borderId="7" xfId="0" applyFont="1" applyFill="1" applyBorder="1"/>
    <xf numFmtId="0" fontId="17" fillId="2" borderId="5" xfId="0" applyFont="1" applyFill="1" applyBorder="1"/>
    <xf numFmtId="164" fontId="12" fillId="3" borderId="30" xfId="0" applyNumberFormat="1" applyFont="1" applyFill="1" applyBorder="1"/>
    <xf numFmtId="164" fontId="12" fillId="3" borderId="31" xfId="0" applyNumberFormat="1" applyFont="1" applyFill="1" applyBorder="1"/>
    <xf numFmtId="0" fontId="12" fillId="0" borderId="6" xfId="0" applyFont="1" applyBorder="1"/>
    <xf numFmtId="0" fontId="13" fillId="0" borderId="8" xfId="0" applyFont="1" applyBorder="1" applyAlignment="1">
      <alignment horizontal="center"/>
    </xf>
    <xf numFmtId="0" fontId="13" fillId="3" borderId="34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164" fontId="9" fillId="2" borderId="1" xfId="0" applyNumberFormat="1" applyFont="1" applyFill="1" applyBorder="1"/>
    <xf numFmtId="164" fontId="9" fillId="2" borderId="24" xfId="0" applyNumberFormat="1" applyFont="1" applyFill="1" applyBorder="1"/>
    <xf numFmtId="164" fontId="9" fillId="2" borderId="3" xfId="0" applyNumberFormat="1" applyFont="1" applyFill="1" applyBorder="1"/>
    <xf numFmtId="164" fontId="9" fillId="2" borderId="26" xfId="0" applyNumberFormat="1" applyFont="1" applyFill="1" applyBorder="1"/>
    <xf numFmtId="164" fontId="13" fillId="2" borderId="25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/>
    <xf numFmtId="164" fontId="13" fillId="2" borderId="26" xfId="0" applyNumberFormat="1" applyFont="1" applyFill="1" applyBorder="1" applyAlignment="1">
      <alignment horizontal="right"/>
    </xf>
    <xf numFmtId="0" fontId="13" fillId="2" borderId="36" xfId="0" applyFont="1" applyFill="1" applyBorder="1"/>
    <xf numFmtId="0" fontId="11" fillId="2" borderId="35" xfId="0" applyFont="1" applyFill="1" applyBorder="1"/>
    <xf numFmtId="164" fontId="12" fillId="2" borderId="2" xfId="0" applyNumberFormat="1" applyFont="1" applyFill="1" applyBorder="1"/>
    <xf numFmtId="164" fontId="12" fillId="2" borderId="28" xfId="0" applyNumberFormat="1" applyFont="1" applyFill="1" applyBorder="1"/>
    <xf numFmtId="0" fontId="12" fillId="3" borderId="37" xfId="0" applyFont="1" applyFill="1" applyBorder="1"/>
    <xf numFmtId="164" fontId="9" fillId="2" borderId="27" xfId="0" applyNumberFormat="1" applyFont="1" applyFill="1" applyBorder="1"/>
    <xf numFmtId="164" fontId="12" fillId="2" borderId="1" xfId="0" applyNumberFormat="1" applyFont="1" applyFill="1" applyBorder="1"/>
    <xf numFmtId="0" fontId="14" fillId="3" borderId="38" xfId="0" applyFont="1" applyFill="1" applyBorder="1"/>
    <xf numFmtId="164" fontId="9" fillId="2" borderId="25" xfId="0" applyNumberFormat="1" applyFont="1" applyFill="1" applyBorder="1"/>
    <xf numFmtId="164" fontId="12" fillId="3" borderId="1" xfId="0" applyNumberFormat="1" applyFont="1" applyFill="1" applyBorder="1"/>
    <xf numFmtId="164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4" fontId="9" fillId="2" borderId="39" xfId="0" applyNumberFormat="1" applyFont="1" applyFill="1" applyBorder="1"/>
    <xf numFmtId="164" fontId="9" fillId="2" borderId="40" xfId="0" applyNumberFormat="1" applyFont="1" applyFill="1" applyBorder="1"/>
    <xf numFmtId="164" fontId="9" fillId="2" borderId="41" xfId="0" applyNumberFormat="1" applyFont="1" applyFill="1" applyBorder="1"/>
    <xf numFmtId="164" fontId="9" fillId="2" borderId="42" xfId="0" applyNumberFormat="1" applyFont="1" applyFill="1" applyBorder="1"/>
    <xf numFmtId="0" fontId="19" fillId="0" borderId="0" xfId="0" applyFont="1"/>
    <xf numFmtId="0" fontId="20" fillId="0" borderId="0" xfId="0" applyFont="1"/>
    <xf numFmtId="0" fontId="12" fillId="3" borderId="17" xfId="0" applyFont="1" applyFill="1" applyBorder="1"/>
    <xf numFmtId="164" fontId="9" fillId="2" borderId="34" xfId="0" applyNumberFormat="1" applyFont="1" applyFill="1" applyBorder="1"/>
    <xf numFmtId="164" fontId="9" fillId="2" borderId="22" xfId="0" applyNumberFormat="1" applyFont="1" applyFill="1" applyBorder="1"/>
    <xf numFmtId="164" fontId="12" fillId="2" borderId="24" xfId="0" applyNumberFormat="1" applyFont="1" applyFill="1" applyBorder="1"/>
    <xf numFmtId="164" fontId="9" fillId="2" borderId="43" xfId="0" applyNumberFormat="1" applyFont="1" applyFill="1" applyBorder="1"/>
    <xf numFmtId="164" fontId="9" fillId="2" borderId="44" xfId="0" applyNumberFormat="1" applyFont="1" applyFill="1" applyBorder="1"/>
    <xf numFmtId="164" fontId="9" fillId="2" borderId="2" xfId="0" applyNumberFormat="1" applyFont="1" applyFill="1" applyBorder="1" applyAlignment="1"/>
    <xf numFmtId="164" fontId="9" fillId="2" borderId="3" xfId="0" applyNumberFormat="1" applyFont="1" applyFill="1" applyBorder="1" applyAlignment="1"/>
    <xf numFmtId="169" fontId="0" fillId="0" borderId="0" xfId="0" applyNumberFormat="1"/>
    <xf numFmtId="169" fontId="0" fillId="0" borderId="0" xfId="0" applyNumberFormat="1" applyFill="1"/>
    <xf numFmtId="164" fontId="12" fillId="3" borderId="30" xfId="0" applyNumberFormat="1" applyFont="1" applyFill="1" applyBorder="1" applyAlignment="1">
      <alignment horizontal="right"/>
    </xf>
    <xf numFmtId="0" fontId="12" fillId="0" borderId="0" xfId="0" applyFont="1" applyBorder="1"/>
    <xf numFmtId="164" fontId="12" fillId="3" borderId="2" xfId="0" applyNumberFormat="1" applyFont="1" applyFill="1" applyBorder="1" applyAlignment="1">
      <alignment horizontal="right"/>
    </xf>
    <xf numFmtId="164" fontId="12" fillId="3" borderId="30" xfId="0" applyNumberFormat="1" applyFont="1" applyFill="1" applyBorder="1" applyAlignment="1">
      <alignment horizontal="right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42"/>
  <sheetViews>
    <sheetView tabSelected="1" workbookViewId="0">
      <selection activeCell="M36" sqref="M36"/>
    </sheetView>
  </sheetViews>
  <sheetFormatPr defaultRowHeight="13.2" x14ac:dyDescent="0.25"/>
  <cols>
    <col min="2" max="2" width="29.44140625" customWidth="1"/>
    <col min="3" max="3" width="13.33203125" customWidth="1"/>
    <col min="4" max="10" width="10.88671875" customWidth="1"/>
    <col min="11" max="11" width="11.88671875" customWidth="1"/>
    <col min="12" max="12" width="10.88671875" customWidth="1"/>
    <col min="13" max="13" width="11.109375" bestFit="1" customWidth="1"/>
    <col min="14" max="14" width="9.88671875" bestFit="1" customWidth="1"/>
    <col min="15" max="15" width="11.44140625" customWidth="1"/>
  </cols>
  <sheetData>
    <row r="2" spans="2:15" ht="13.8" thickBot="1" x14ac:dyDescent="0.3">
      <c r="D2" s="4"/>
    </row>
    <row r="3" spans="2:15" ht="21" customHeight="1" x14ac:dyDescent="0.3">
      <c r="B3" s="68"/>
      <c r="C3" s="69" t="s">
        <v>16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4"/>
    </row>
    <row r="4" spans="2:15" x14ac:dyDescent="0.25">
      <c r="B4" s="70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</row>
    <row r="5" spans="2:15" x14ac:dyDescent="0.25">
      <c r="B5" s="70"/>
      <c r="C5" s="56" t="s">
        <v>47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8"/>
    </row>
    <row r="6" spans="2:15" x14ac:dyDescent="0.25">
      <c r="B6" s="70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</row>
    <row r="7" spans="2:15" ht="18" thickBot="1" x14ac:dyDescent="0.35">
      <c r="B7" s="71"/>
      <c r="C7" s="60"/>
      <c r="D7" s="60"/>
      <c r="E7" s="60"/>
      <c r="F7" s="60"/>
      <c r="G7" s="60"/>
      <c r="H7" s="72">
        <v>2019</v>
      </c>
      <c r="I7" s="60"/>
      <c r="J7" s="60"/>
      <c r="K7" s="60"/>
      <c r="L7" s="60"/>
      <c r="M7" s="60"/>
      <c r="N7" s="60"/>
      <c r="O7" s="61"/>
    </row>
    <row r="8" spans="2:15" ht="19.5" customHeight="1" thickBot="1" x14ac:dyDescent="0.3">
      <c r="B8" s="6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75" t="s">
        <v>17</v>
      </c>
      <c r="O8" s="12"/>
    </row>
    <row r="9" spans="2:15" s="6" customFormat="1" ht="16.5" customHeight="1" x14ac:dyDescent="0.25">
      <c r="B9" s="76"/>
      <c r="C9" s="77" t="s">
        <v>0</v>
      </c>
      <c r="D9" s="77" t="s">
        <v>1</v>
      </c>
      <c r="E9" s="77" t="s">
        <v>2</v>
      </c>
      <c r="F9" s="77" t="s">
        <v>3</v>
      </c>
      <c r="G9" s="77" t="s">
        <v>4</v>
      </c>
      <c r="H9" s="77" t="s">
        <v>5</v>
      </c>
      <c r="I9" s="77" t="s">
        <v>6</v>
      </c>
      <c r="J9" s="77" t="s">
        <v>7</v>
      </c>
      <c r="K9" s="77" t="s">
        <v>8</v>
      </c>
      <c r="L9" s="77" t="s">
        <v>9</v>
      </c>
      <c r="M9" s="77" t="s">
        <v>10</v>
      </c>
      <c r="N9" s="77" t="s">
        <v>11</v>
      </c>
      <c r="O9" s="78" t="s">
        <v>12</v>
      </c>
    </row>
    <row r="10" spans="2:15" s="7" customFormat="1" ht="23.25" customHeight="1" thickBot="1" x14ac:dyDescent="0.25">
      <c r="B10" s="79"/>
      <c r="C10" s="80" t="s">
        <v>18</v>
      </c>
      <c r="D10" s="80" t="s">
        <v>19</v>
      </c>
      <c r="E10" s="80" t="s">
        <v>20</v>
      </c>
      <c r="F10" s="80" t="s">
        <v>21</v>
      </c>
      <c r="G10" s="80" t="s">
        <v>22</v>
      </c>
      <c r="H10" s="80" t="s">
        <v>23</v>
      </c>
      <c r="I10" s="80" t="s">
        <v>24</v>
      </c>
      <c r="J10" s="80" t="s">
        <v>25</v>
      </c>
      <c r="K10" s="80" t="s">
        <v>26</v>
      </c>
      <c r="L10" s="80" t="s">
        <v>27</v>
      </c>
      <c r="M10" s="80" t="s">
        <v>28</v>
      </c>
      <c r="N10" s="80" t="s">
        <v>29</v>
      </c>
      <c r="O10" s="81" t="s">
        <v>30</v>
      </c>
    </row>
    <row r="11" spans="2:15" x14ac:dyDescent="0.25">
      <c r="B11" s="111" t="s">
        <v>73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3"/>
    </row>
    <row r="12" spans="2:15" x14ac:dyDescent="0.25">
      <c r="B12" s="64" t="s">
        <v>31</v>
      </c>
      <c r="C12" s="84">
        <v>5557.1129489999994</v>
      </c>
      <c r="D12" s="84">
        <v>5743.448805</v>
      </c>
      <c r="E12" s="84">
        <v>4846.0525450000005</v>
      </c>
      <c r="F12" s="84">
        <v>3639.4920040000002</v>
      </c>
      <c r="G12" s="84">
        <v>3378.7199959999998</v>
      </c>
      <c r="H12" s="84">
        <v>4156.0944739999995</v>
      </c>
      <c r="I12" s="84">
        <v>6347.6883760000001</v>
      </c>
      <c r="J12" s="84">
        <v>6269.4016310000006</v>
      </c>
      <c r="K12" s="84">
        <v>6533.4662760000001</v>
      </c>
      <c r="L12" s="84">
        <v>6579.4156160000002</v>
      </c>
      <c r="M12" s="84">
        <v>6478.7018629999993</v>
      </c>
      <c r="N12" s="84">
        <v>6694.4966792855503</v>
      </c>
      <c r="O12" s="83">
        <f>SUM(C12:N12)</f>
        <v>66224.091214285552</v>
      </c>
    </row>
    <row r="13" spans="2:15" x14ac:dyDescent="0.25">
      <c r="B13" s="63" t="s">
        <v>32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105"/>
      <c r="O13" s="66"/>
    </row>
    <row r="14" spans="2:15" x14ac:dyDescent="0.25">
      <c r="B14" s="64" t="s">
        <v>33</v>
      </c>
      <c r="C14" s="84">
        <v>3585.7145890000002</v>
      </c>
      <c r="D14" s="84">
        <v>3406.7215569999998</v>
      </c>
      <c r="E14" s="84">
        <v>3755.5095160000001</v>
      </c>
      <c r="F14" s="84">
        <v>3501.1200359999998</v>
      </c>
      <c r="G14" s="84">
        <v>3602.196355</v>
      </c>
      <c r="H14" s="84">
        <v>3581.3424580000001</v>
      </c>
      <c r="I14" s="84">
        <v>4464.2264510000005</v>
      </c>
      <c r="J14" s="84">
        <v>4281.5131719999999</v>
      </c>
      <c r="K14" s="84">
        <v>4100.3435259999997</v>
      </c>
      <c r="L14" s="84">
        <v>4190.7789759999996</v>
      </c>
      <c r="M14" s="84">
        <v>4042.5526639999998</v>
      </c>
      <c r="N14" s="107">
        <v>4381.7133376169495</v>
      </c>
      <c r="O14" s="83">
        <f>SUM(C14:N14)</f>
        <v>46893.732637616951</v>
      </c>
    </row>
    <row r="15" spans="2:15" x14ac:dyDescent="0.25">
      <c r="B15" s="63" t="s">
        <v>34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105"/>
      <c r="O15" s="66"/>
    </row>
    <row r="16" spans="2:15" x14ac:dyDescent="0.25">
      <c r="B16" s="64" t="s">
        <v>35</v>
      </c>
      <c r="C16" s="84">
        <v>86.318600000000004</v>
      </c>
      <c r="D16" s="84">
        <v>79.587500000000006</v>
      </c>
      <c r="E16" s="84">
        <v>78.839699999999993</v>
      </c>
      <c r="F16" s="84">
        <v>72.919300000000007</v>
      </c>
      <c r="G16" s="84">
        <v>91.123147000000003</v>
      </c>
      <c r="H16" s="84">
        <v>44.984000000000002</v>
      </c>
      <c r="I16" s="84">
        <v>45.701999999999998</v>
      </c>
      <c r="J16" s="84">
        <v>45.869</v>
      </c>
      <c r="K16" s="84">
        <v>42.036526000000002</v>
      </c>
      <c r="L16" s="84">
        <v>48.092422999999997</v>
      </c>
      <c r="M16" s="84">
        <v>50.142366000000003</v>
      </c>
      <c r="N16" s="107">
        <v>48.306264077194605</v>
      </c>
      <c r="O16" s="83">
        <f>SUM(C16:N16)</f>
        <v>733.92082607719453</v>
      </c>
    </row>
    <row r="17" spans="2:18" x14ac:dyDescent="0.25">
      <c r="B17" s="63" t="s">
        <v>78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105"/>
      <c r="O17" s="66"/>
    </row>
    <row r="18" spans="2:18" x14ac:dyDescent="0.25">
      <c r="B18" s="64" t="s">
        <v>79</v>
      </c>
      <c r="C18" s="84">
        <v>5535.2515060268352</v>
      </c>
      <c r="D18" s="84">
        <v>3663.2906342674173</v>
      </c>
      <c r="E18" s="84">
        <v>4389.8021635957894</v>
      </c>
      <c r="F18" s="84">
        <v>3202.5958439681099</v>
      </c>
      <c r="G18" s="84">
        <v>3026.3631033379338</v>
      </c>
      <c r="H18" s="84">
        <v>3169.1589426445807</v>
      </c>
      <c r="I18" s="84">
        <v>6201.8509339790335</v>
      </c>
      <c r="J18" s="84">
        <v>5405.0119099563835</v>
      </c>
      <c r="K18" s="84">
        <v>5126.8919988331863</v>
      </c>
      <c r="L18" s="84">
        <v>4967.8974296082542</v>
      </c>
      <c r="M18" s="84">
        <v>5615.3886414888366</v>
      </c>
      <c r="N18" s="107">
        <v>6399.1911523780309</v>
      </c>
      <c r="O18" s="83">
        <f>SUM(C18:N18)</f>
        <v>56702.694260084376</v>
      </c>
    </row>
    <row r="19" spans="2:18" x14ac:dyDescent="0.25">
      <c r="B19" s="63" t="s">
        <v>36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105"/>
      <c r="O19" s="66"/>
    </row>
    <row r="20" spans="2:18" x14ac:dyDescent="0.25">
      <c r="B20" s="64" t="s">
        <v>37</v>
      </c>
      <c r="C20" s="84">
        <v>372.92305503375019</v>
      </c>
      <c r="D20" s="84">
        <v>339.48322001270759</v>
      </c>
      <c r="E20" s="84">
        <v>378.78502977027716</v>
      </c>
      <c r="F20" s="84">
        <v>348.01078267146528</v>
      </c>
      <c r="G20" s="84">
        <v>396.97553780842583</v>
      </c>
      <c r="H20" s="84">
        <v>370.87657433237217</v>
      </c>
      <c r="I20" s="84">
        <v>364.4175322529718</v>
      </c>
      <c r="J20" s="84">
        <v>377.70608297183844</v>
      </c>
      <c r="K20" s="84">
        <v>373.16975681887948</v>
      </c>
      <c r="L20" s="84">
        <v>388.83281025846031</v>
      </c>
      <c r="M20" s="84">
        <v>403.36645756515156</v>
      </c>
      <c r="N20" s="107">
        <v>409.15806096743796</v>
      </c>
      <c r="O20" s="85">
        <f>SUM(C20:N20)</f>
        <v>4523.7049004637383</v>
      </c>
    </row>
    <row r="21" spans="2:18" x14ac:dyDescent="0.25">
      <c r="B21" s="63" t="s">
        <v>38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83"/>
    </row>
    <row r="22" spans="2:18" x14ac:dyDescent="0.25">
      <c r="B22" s="64" t="s">
        <v>39</v>
      </c>
      <c r="C22" s="84">
        <f>SUM(C12:C21)</f>
        <v>15137.320699060585</v>
      </c>
      <c r="D22" s="84">
        <f t="shared" ref="D22:N22" si="0">SUM(D12:D21)</f>
        <v>13232.531716280126</v>
      </c>
      <c r="E22" s="84">
        <f t="shared" si="0"/>
        <v>13448.988954366067</v>
      </c>
      <c r="F22" s="84">
        <f t="shared" si="0"/>
        <v>10764.137966639575</v>
      </c>
      <c r="G22" s="84">
        <f t="shared" si="0"/>
        <v>10495.37813914636</v>
      </c>
      <c r="H22" s="84">
        <f t="shared" si="0"/>
        <v>11322.456448976953</v>
      </c>
      <c r="I22" s="84">
        <f t="shared" si="0"/>
        <v>17423.885293232008</v>
      </c>
      <c r="J22" s="84">
        <f t="shared" si="0"/>
        <v>16379.501795928223</v>
      </c>
      <c r="K22" s="84">
        <f t="shared" si="0"/>
        <v>16175.908083652066</v>
      </c>
      <c r="L22" s="84">
        <f t="shared" si="0"/>
        <v>16175.017254866714</v>
      </c>
      <c r="M22" s="84">
        <f t="shared" si="0"/>
        <v>16590.151992053987</v>
      </c>
      <c r="N22" s="84">
        <f t="shared" si="0"/>
        <v>17932.865494325164</v>
      </c>
      <c r="O22" s="85">
        <f t="shared" ref="O22" si="1">SUM(O11:O21)</f>
        <v>175078.14383852785</v>
      </c>
      <c r="R22" s="119"/>
    </row>
    <row r="23" spans="2:18" x14ac:dyDescent="0.25">
      <c r="B23" s="63" t="s">
        <v>13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6"/>
    </row>
    <row r="24" spans="2:18" x14ac:dyDescent="0.25">
      <c r="B24" s="64" t="s">
        <v>40</v>
      </c>
      <c r="C24" s="84">
        <v>7682.4524515500007</v>
      </c>
      <c r="D24" s="84">
        <v>7196.0646864444998</v>
      </c>
      <c r="E24" s="84">
        <v>7737.5022728710001</v>
      </c>
      <c r="F24" s="84">
        <v>9990.7851438524995</v>
      </c>
      <c r="G24" s="84">
        <v>11623.4238927475</v>
      </c>
      <c r="H24" s="84">
        <v>9625.9130110154983</v>
      </c>
      <c r="I24" s="84">
        <v>7648.595872082501</v>
      </c>
      <c r="J24" s="84">
        <v>6967.9353229415001</v>
      </c>
      <c r="K24" s="84">
        <v>5686.5412389589992</v>
      </c>
      <c r="L24" s="84">
        <v>5119.6102552410002</v>
      </c>
      <c r="M24" s="84">
        <v>4514.6584953645006</v>
      </c>
      <c r="N24" s="84">
        <v>5092.7540259547432</v>
      </c>
      <c r="O24" s="85">
        <f>SUM(C24:N24)</f>
        <v>88886.236669024249</v>
      </c>
      <c r="R24" s="119"/>
    </row>
    <row r="25" spans="2:18" x14ac:dyDescent="0.25">
      <c r="B25" s="63" t="s">
        <v>72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</row>
    <row r="26" spans="2:18" x14ac:dyDescent="0.25">
      <c r="B26" s="64" t="s">
        <v>71</v>
      </c>
      <c r="C26" s="84">
        <v>3321.1307662799682</v>
      </c>
      <c r="D26" s="84">
        <v>3150.2790583450005</v>
      </c>
      <c r="E26" s="84">
        <v>3679.9131545980008</v>
      </c>
      <c r="F26" s="84">
        <v>3040.4932050209995</v>
      </c>
      <c r="G26" s="84">
        <v>2908.9948330929992</v>
      </c>
      <c r="H26" s="84">
        <v>3395.4374771930015</v>
      </c>
      <c r="I26" s="84">
        <v>3779.4468670220022</v>
      </c>
      <c r="J26" s="84">
        <v>4416.6744174719988</v>
      </c>
      <c r="K26" s="84">
        <v>3682.9407847790008</v>
      </c>
      <c r="L26" s="84">
        <v>2896.9941122529999</v>
      </c>
      <c r="M26" s="84">
        <v>2839.2143991100011</v>
      </c>
      <c r="N26" s="84">
        <v>3175.6886007571939</v>
      </c>
      <c r="O26" s="85">
        <f>SUM(C26:N26)</f>
        <v>40287.207675923164</v>
      </c>
    </row>
    <row r="27" spans="2:18" x14ac:dyDescent="0.25">
      <c r="B27" s="63" t="s">
        <v>41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2:18" x14ac:dyDescent="0.25">
      <c r="B28" s="64" t="s">
        <v>42</v>
      </c>
      <c r="C28" s="96">
        <f>C22+C24+C26</f>
        <v>26140.903916890551</v>
      </c>
      <c r="D28" s="96">
        <f t="shared" ref="D28:O28" si="2">D22+D24+D26</f>
        <v>23578.875461069627</v>
      </c>
      <c r="E28" s="96">
        <f t="shared" si="2"/>
        <v>24866.404381835069</v>
      </c>
      <c r="F28" s="96">
        <f t="shared" si="2"/>
        <v>23795.416315513077</v>
      </c>
      <c r="G28" s="96">
        <f t="shared" si="2"/>
        <v>25027.796864986856</v>
      </c>
      <c r="H28" s="96">
        <f t="shared" si="2"/>
        <v>24343.806937185451</v>
      </c>
      <c r="I28" s="96">
        <f t="shared" si="2"/>
        <v>28851.928032336509</v>
      </c>
      <c r="J28" s="96">
        <f t="shared" si="2"/>
        <v>27764.111536341719</v>
      </c>
      <c r="K28" s="96">
        <f t="shared" si="2"/>
        <v>25545.390107390063</v>
      </c>
      <c r="L28" s="96">
        <f t="shared" si="2"/>
        <v>24191.621622360715</v>
      </c>
      <c r="M28" s="96">
        <f t="shared" si="2"/>
        <v>23944.024886528488</v>
      </c>
      <c r="N28" s="96">
        <f t="shared" si="2"/>
        <v>26201.308121037102</v>
      </c>
      <c r="O28" s="114">
        <f t="shared" si="2"/>
        <v>304251.58818347525</v>
      </c>
      <c r="R28" s="103"/>
    </row>
    <row r="29" spans="2:18" x14ac:dyDescent="0.25">
      <c r="B29" s="94" t="s">
        <v>14</v>
      </c>
      <c r="C29" s="65"/>
      <c r="D29" s="9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</row>
    <row r="30" spans="2:18" x14ac:dyDescent="0.25">
      <c r="B30" s="97" t="s">
        <v>43</v>
      </c>
      <c r="C30" s="82">
        <v>142.59654999999998</v>
      </c>
      <c r="D30" s="98">
        <v>175.964</v>
      </c>
      <c r="E30" s="82">
        <v>259.04500000000002</v>
      </c>
      <c r="F30" s="84">
        <v>120.35713</v>
      </c>
      <c r="G30" s="84">
        <v>136.68343999999999</v>
      </c>
      <c r="H30" s="82">
        <v>154.74376999999998</v>
      </c>
      <c r="I30" s="84">
        <v>164.11007000000001</v>
      </c>
      <c r="J30" s="84">
        <v>193.11765999999997</v>
      </c>
      <c r="K30" s="84">
        <v>129.09748000000002</v>
      </c>
      <c r="L30" s="84">
        <v>126.96548</v>
      </c>
      <c r="M30" s="84">
        <v>309.33981</v>
      </c>
      <c r="N30" s="82">
        <v>299.48599999999999</v>
      </c>
      <c r="O30" s="85">
        <f>SUM(C30:N30)</f>
        <v>2211.50639</v>
      </c>
      <c r="Q30" s="102"/>
    </row>
    <row r="31" spans="2:18" x14ac:dyDescent="0.25">
      <c r="B31" s="94" t="s">
        <v>15</v>
      </c>
      <c r="C31" s="117"/>
      <c r="D31" s="115"/>
      <c r="E31" s="65"/>
      <c r="F31" s="95"/>
      <c r="G31" s="105"/>
      <c r="H31" s="65"/>
      <c r="I31" s="95"/>
      <c r="J31" s="65"/>
      <c r="K31" s="65"/>
      <c r="L31" s="65"/>
      <c r="M31" s="105"/>
      <c r="N31" s="65"/>
      <c r="O31" s="106"/>
      <c r="R31" s="103"/>
    </row>
    <row r="32" spans="2:18" x14ac:dyDescent="0.25">
      <c r="B32" s="97" t="s">
        <v>44</v>
      </c>
      <c r="C32" s="118">
        <v>251.9496</v>
      </c>
      <c r="D32" s="116">
        <v>321.80791000000005</v>
      </c>
      <c r="E32" s="84">
        <v>264.05162999999999</v>
      </c>
      <c r="F32" s="98">
        <v>293.30273999999997</v>
      </c>
      <c r="G32" s="107">
        <v>327.35995999999994</v>
      </c>
      <c r="H32" s="84">
        <v>155.83915999999999</v>
      </c>
      <c r="I32" s="98">
        <v>180.68878999999998</v>
      </c>
      <c r="J32" s="84">
        <v>175.86547000000002</v>
      </c>
      <c r="K32" s="84">
        <v>168.03277</v>
      </c>
      <c r="L32" s="84">
        <v>260.17671000000001</v>
      </c>
      <c r="M32" s="107">
        <v>200.41201999999998</v>
      </c>
      <c r="N32" s="84">
        <v>189.18052</v>
      </c>
      <c r="O32" s="108">
        <f>SUM(C32:N32)</f>
        <v>2788.6672799999997</v>
      </c>
      <c r="Q32" s="101"/>
    </row>
    <row r="33" spans="2:30" s="10" customFormat="1" x14ac:dyDescent="0.25">
      <c r="B33" s="63" t="s">
        <v>45</v>
      </c>
      <c r="C33" s="99"/>
      <c r="D33" s="47"/>
      <c r="E33" s="99"/>
      <c r="F33" s="47"/>
      <c r="G33" s="47"/>
      <c r="H33" s="99"/>
      <c r="I33" s="47"/>
      <c r="J33" s="47"/>
      <c r="K33" s="47"/>
      <c r="L33" s="47"/>
      <c r="M33" s="47"/>
      <c r="N33" s="99"/>
      <c r="O33" s="49"/>
    </row>
    <row r="34" spans="2:30" s="10" customFormat="1" ht="13.8" thickBot="1" x14ac:dyDescent="0.3">
      <c r="B34" s="67" t="s">
        <v>46</v>
      </c>
      <c r="C34" s="73">
        <f>C28+C30-C32</f>
        <v>26031.55086689055</v>
      </c>
      <c r="D34" s="73">
        <f t="shared" ref="D34:N34" si="3">D28+D30-D32</f>
        <v>23433.031551069627</v>
      </c>
      <c r="E34" s="73">
        <f t="shared" si="3"/>
        <v>24861.397751835066</v>
      </c>
      <c r="F34" s="73">
        <f t="shared" si="3"/>
        <v>23622.470705513078</v>
      </c>
      <c r="G34" s="73">
        <f t="shared" si="3"/>
        <v>24837.120344986855</v>
      </c>
      <c r="H34" s="73">
        <f t="shared" si="3"/>
        <v>24342.711547185452</v>
      </c>
      <c r="I34" s="73">
        <f t="shared" si="3"/>
        <v>28835.349312336508</v>
      </c>
      <c r="J34" s="73">
        <f t="shared" si="3"/>
        <v>27781.363726341719</v>
      </c>
      <c r="K34" s="73">
        <f>K28+K30-K32</f>
        <v>25506.454817390062</v>
      </c>
      <c r="L34" s="73">
        <f t="shared" si="3"/>
        <v>24058.410392360714</v>
      </c>
      <c r="M34" s="73">
        <f t="shared" si="3"/>
        <v>24052.95267652849</v>
      </c>
      <c r="N34" s="73">
        <f t="shared" si="3"/>
        <v>26311.613601037101</v>
      </c>
      <c r="O34" s="74">
        <f>SUM(C34:N34)</f>
        <v>303674.42729347525</v>
      </c>
      <c r="Q34" s="100"/>
    </row>
    <row r="35" spans="2:30" x14ac:dyDescent="0.25"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2:30" ht="15.6" x14ac:dyDescent="0.3">
      <c r="B36" s="110"/>
      <c r="I36" s="3"/>
      <c r="J36" s="3"/>
      <c r="K36" s="122"/>
      <c r="L36" s="122"/>
      <c r="M36" s="122" t="s">
        <v>80</v>
      </c>
      <c r="N36" s="122"/>
      <c r="O36" s="122"/>
      <c r="P36" s="119"/>
    </row>
    <row r="37" spans="2:30" ht="15.6" x14ac:dyDescent="0.3">
      <c r="B37" s="110"/>
      <c r="C37" s="103"/>
      <c r="D37" s="103"/>
      <c r="E37" s="103"/>
      <c r="F37" s="103"/>
      <c r="G37" s="103"/>
      <c r="H37" s="103"/>
      <c r="I37" s="103"/>
      <c r="J37" s="103"/>
      <c r="K37" s="103"/>
      <c r="L37" s="3"/>
      <c r="M37" s="3"/>
      <c r="N37" s="3"/>
    </row>
    <row r="38" spans="2:30" x14ac:dyDescent="0.25"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</row>
    <row r="39" spans="2:30" x14ac:dyDescent="0.25"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</row>
    <row r="40" spans="2:30" x14ac:dyDescent="0.25"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</row>
    <row r="41" spans="2:30" x14ac:dyDescent="0.25"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</row>
    <row r="42" spans="2:30" x14ac:dyDescent="0.25"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</sheetData>
  <phoneticPr fontId="4" type="noConversion"/>
  <pageMargins left="0" right="0" top="0.59055118110236227" bottom="0.98425196850393704" header="0.51181102362204722" footer="0.51181102362204722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4"/>
  <sheetViews>
    <sheetView topLeftCell="A10" workbookViewId="0">
      <selection activeCell="G33" sqref="G33"/>
    </sheetView>
  </sheetViews>
  <sheetFormatPr defaultRowHeight="13.2" x14ac:dyDescent="0.25"/>
  <cols>
    <col min="2" max="2" width="10" bestFit="1" customWidth="1"/>
    <col min="3" max="3" width="24.88671875" customWidth="1"/>
    <col min="4" max="4" width="21.33203125" customWidth="1"/>
    <col min="6" max="7" width="24.88671875" customWidth="1"/>
    <col min="8" max="8" width="10.6640625" customWidth="1"/>
    <col min="9" max="9" width="10.44140625" customWidth="1"/>
    <col min="11" max="11" width="15.44140625" bestFit="1" customWidth="1"/>
  </cols>
  <sheetData>
    <row r="4" spans="2:12" x14ac:dyDescent="0.25">
      <c r="B4" s="9"/>
    </row>
    <row r="5" spans="2:12" ht="13.8" thickBot="1" x14ac:dyDescent="0.3">
      <c r="B5" s="9"/>
      <c r="D5" s="4"/>
    </row>
    <row r="6" spans="2:12" ht="20.25" customHeight="1" x14ac:dyDescent="0.25">
      <c r="B6" s="51"/>
      <c r="C6" s="52" t="s">
        <v>58</v>
      </c>
      <c r="D6" s="53"/>
      <c r="E6" s="53"/>
      <c r="F6" s="53"/>
      <c r="G6" s="53"/>
      <c r="H6" s="53"/>
      <c r="I6" s="54"/>
    </row>
    <row r="7" spans="2:12" ht="13.8" thickBot="1" x14ac:dyDescent="0.3">
      <c r="B7" s="55"/>
      <c r="C7" s="56" t="s">
        <v>55</v>
      </c>
      <c r="D7" s="56"/>
      <c r="E7" s="56"/>
      <c r="F7" s="56"/>
      <c r="G7" s="56"/>
      <c r="H7" s="57"/>
      <c r="I7" s="58"/>
    </row>
    <row r="8" spans="2:12" ht="13.8" thickBot="1" x14ac:dyDescent="0.3">
      <c r="B8" s="59"/>
      <c r="C8" s="60"/>
      <c r="D8" s="60"/>
      <c r="E8" s="60"/>
      <c r="F8" s="60"/>
      <c r="G8" s="60"/>
      <c r="H8" s="90" t="s">
        <v>56</v>
      </c>
      <c r="I8" s="91"/>
    </row>
    <row r="9" spans="2:12" ht="15.6" x14ac:dyDescent="0.3">
      <c r="B9" s="13"/>
      <c r="C9" s="14"/>
      <c r="D9" s="15">
        <v>2018</v>
      </c>
      <c r="E9" s="16"/>
      <c r="F9" s="17"/>
      <c r="G9" s="15">
        <v>2019</v>
      </c>
      <c r="H9" s="16"/>
      <c r="I9" s="18"/>
    </row>
    <row r="10" spans="2:12" x14ac:dyDescent="0.25">
      <c r="B10" s="19"/>
      <c r="C10" s="20"/>
      <c r="D10" s="21"/>
      <c r="E10" s="21"/>
      <c r="F10" s="21"/>
      <c r="G10" s="21"/>
      <c r="H10" s="21"/>
      <c r="I10" s="22"/>
    </row>
    <row r="11" spans="2:12" x14ac:dyDescent="0.25">
      <c r="B11" s="19"/>
      <c r="C11" s="23" t="s">
        <v>74</v>
      </c>
      <c r="D11" s="24" t="s">
        <v>76</v>
      </c>
      <c r="E11" s="24"/>
      <c r="F11" s="24" t="s">
        <v>57</v>
      </c>
      <c r="G11" s="24" t="s">
        <v>75</v>
      </c>
      <c r="H11" s="24"/>
      <c r="I11" s="22"/>
    </row>
    <row r="12" spans="2:12" x14ac:dyDescent="0.25">
      <c r="B12" s="25" t="s">
        <v>51</v>
      </c>
      <c r="C12" s="26"/>
      <c r="D12" s="27" t="s">
        <v>50</v>
      </c>
      <c r="E12" s="27" t="s">
        <v>12</v>
      </c>
      <c r="F12" s="27"/>
      <c r="G12" s="27" t="s">
        <v>50</v>
      </c>
      <c r="H12" s="27" t="s">
        <v>12</v>
      </c>
      <c r="I12" s="28" t="s">
        <v>53</v>
      </c>
    </row>
    <row r="13" spans="2:12" x14ac:dyDescent="0.25">
      <c r="B13" s="29"/>
      <c r="C13" s="30"/>
      <c r="D13" s="31"/>
      <c r="E13" s="31"/>
      <c r="F13" s="32"/>
      <c r="G13" s="31"/>
      <c r="H13" s="31"/>
      <c r="I13" s="33"/>
    </row>
    <row r="14" spans="2:12" x14ac:dyDescent="0.25">
      <c r="B14" s="34"/>
      <c r="C14" s="35" t="s">
        <v>77</v>
      </c>
      <c r="D14" s="36" t="s">
        <v>48</v>
      </c>
      <c r="E14" s="37"/>
      <c r="F14" s="36" t="s">
        <v>74</v>
      </c>
      <c r="G14" s="36" t="s">
        <v>48</v>
      </c>
      <c r="H14" s="37"/>
      <c r="I14" s="38"/>
    </row>
    <row r="15" spans="2:12" x14ac:dyDescent="0.25">
      <c r="B15" s="39" t="s">
        <v>52</v>
      </c>
      <c r="C15" s="40"/>
      <c r="D15" s="41" t="s">
        <v>49</v>
      </c>
      <c r="E15" s="41" t="s">
        <v>30</v>
      </c>
      <c r="F15" s="41"/>
      <c r="G15" s="41" t="s">
        <v>49</v>
      </c>
      <c r="H15" s="41" t="s">
        <v>30</v>
      </c>
      <c r="I15" s="42" t="s">
        <v>54</v>
      </c>
    </row>
    <row r="16" spans="2:12" ht="26.25" customHeight="1" x14ac:dyDescent="0.25">
      <c r="B16" s="43" t="s">
        <v>59</v>
      </c>
      <c r="C16" s="86">
        <v>4257.6029600000002</v>
      </c>
      <c r="D16" s="87">
        <v>22409.56071913202</v>
      </c>
      <c r="E16" s="87">
        <f t="shared" ref="E16:E17" si="0">SUM(C16:D16)</f>
        <v>26667.16367913202</v>
      </c>
      <c r="F16" s="88">
        <v>4290.4097599999996</v>
      </c>
      <c r="G16" s="88">
        <f t="shared" ref="G16:G21" si="1">H16-F16</f>
        <v>21850.49415689056</v>
      </c>
      <c r="H16" s="87">
        <v>26140.903916890558</v>
      </c>
      <c r="I16" s="89">
        <f t="shared" ref="I16" si="2">H16/E16*100-100</f>
        <v>-1.9734373275448007</v>
      </c>
      <c r="K16" s="119"/>
      <c r="L16" s="5"/>
    </row>
    <row r="17" spans="2:12" ht="26.25" customHeight="1" x14ac:dyDescent="0.25">
      <c r="B17" s="43" t="s">
        <v>60</v>
      </c>
      <c r="C17" s="86">
        <v>3396.2165020000002</v>
      </c>
      <c r="D17" s="87">
        <v>20236.928394549508</v>
      </c>
      <c r="E17" s="87">
        <f t="shared" si="0"/>
        <v>23633.144896549507</v>
      </c>
      <c r="F17" s="88">
        <v>4013.925628</v>
      </c>
      <c r="G17" s="88">
        <f t="shared" si="1"/>
        <v>19564.949833069622</v>
      </c>
      <c r="H17" s="87">
        <v>23578.875461069623</v>
      </c>
      <c r="I17" s="89">
        <f t="shared" ref="I17:I22" si="3">H17/E17*100-100</f>
        <v>-0.22963272859976769</v>
      </c>
      <c r="K17" s="119"/>
      <c r="L17" s="5"/>
    </row>
    <row r="18" spans="2:12" ht="24.75" customHeight="1" x14ac:dyDescent="0.25">
      <c r="B18" s="43" t="s">
        <v>61</v>
      </c>
      <c r="C18" s="86">
        <v>3347.8026809999997</v>
      </c>
      <c r="D18" s="87">
        <v>21831.962362804992</v>
      </c>
      <c r="E18" s="87">
        <f t="shared" ref="E18" si="4">SUM(C18:D18)</f>
        <v>25179.765043804993</v>
      </c>
      <c r="F18" s="88">
        <v>4185.1655199999996</v>
      </c>
      <c r="G18" s="88">
        <f>H18-F18</f>
        <v>20681.238861835067</v>
      </c>
      <c r="H18" s="87">
        <v>24866.404381835066</v>
      </c>
      <c r="I18" s="89">
        <f t="shared" si="3"/>
        <v>-1.2444939872344918</v>
      </c>
      <c r="K18" s="119"/>
      <c r="L18" s="5"/>
    </row>
    <row r="19" spans="2:12" ht="24.75" customHeight="1" x14ac:dyDescent="0.25">
      <c r="B19" s="43" t="s">
        <v>62</v>
      </c>
      <c r="C19" s="86">
        <v>3185.6301060000001</v>
      </c>
      <c r="D19" s="87">
        <v>20585.613359028295</v>
      </c>
      <c r="E19" s="87">
        <f t="shared" ref="E19" si="5">SUM(C19:D19)</f>
        <v>23771.243465028296</v>
      </c>
      <c r="F19" s="88">
        <v>4407.76044</v>
      </c>
      <c r="G19" s="88">
        <f t="shared" si="1"/>
        <v>19387.655875513075</v>
      </c>
      <c r="H19" s="87">
        <v>23795.416315513074</v>
      </c>
      <c r="I19" s="89">
        <f t="shared" si="3"/>
        <v>0.10168946576287397</v>
      </c>
      <c r="K19" s="119"/>
      <c r="L19" s="5"/>
    </row>
    <row r="20" spans="2:12" ht="24.75" customHeight="1" x14ac:dyDescent="0.25">
      <c r="B20" s="43" t="s">
        <v>63</v>
      </c>
      <c r="C20" s="86">
        <v>3197.2567050000007</v>
      </c>
      <c r="D20" s="87">
        <v>20979.494255746471</v>
      </c>
      <c r="E20" s="87">
        <f t="shared" ref="E20:E21" si="6">SUM(C20:D20)</f>
        <v>24176.750960746471</v>
      </c>
      <c r="F20" s="88">
        <v>4745.5065290000002</v>
      </c>
      <c r="G20" s="88">
        <f t="shared" si="1"/>
        <v>20282.290335986858</v>
      </c>
      <c r="H20" s="87">
        <v>25027.79686498686</v>
      </c>
      <c r="I20" s="89">
        <f t="shared" si="3"/>
        <v>3.520100387443108</v>
      </c>
      <c r="K20" s="119"/>
      <c r="L20" s="5"/>
    </row>
    <row r="21" spans="2:12" ht="24.75" customHeight="1" x14ac:dyDescent="0.25">
      <c r="B21" s="43" t="s">
        <v>64</v>
      </c>
      <c r="C21" s="86">
        <v>3005.720667</v>
      </c>
      <c r="D21" s="87">
        <v>21258.342252228063</v>
      </c>
      <c r="E21" s="87">
        <f t="shared" si="6"/>
        <v>24264.062919228065</v>
      </c>
      <c r="F21" s="88">
        <v>5593.0817520000001</v>
      </c>
      <c r="G21" s="88">
        <f t="shared" si="1"/>
        <v>18750.72518518546</v>
      </c>
      <c r="H21" s="87">
        <v>24343.806937185458</v>
      </c>
      <c r="I21" s="89">
        <f t="shared" si="3"/>
        <v>0.32865072194564959</v>
      </c>
      <c r="K21" s="119"/>
      <c r="L21" s="5"/>
    </row>
    <row r="22" spans="2:12" ht="26.25" customHeight="1" x14ac:dyDescent="0.25">
      <c r="B22" s="43" t="s">
        <v>65</v>
      </c>
      <c r="C22" s="86">
        <v>5540.8387649999986</v>
      </c>
      <c r="D22" s="87">
        <v>24048.255038806397</v>
      </c>
      <c r="E22" s="87">
        <f t="shared" ref="E22" si="7">SUM(C22:D22)</f>
        <v>29589.093803806398</v>
      </c>
      <c r="F22" s="88">
        <v>6072.3752949999998</v>
      </c>
      <c r="G22" s="88">
        <f t="shared" ref="G22" si="8">H22-F22</f>
        <v>22779.552737336511</v>
      </c>
      <c r="H22" s="87">
        <v>28851.928032336509</v>
      </c>
      <c r="I22" s="89">
        <f t="shared" si="3"/>
        <v>-2.4913428452988313</v>
      </c>
      <c r="K22" s="2"/>
      <c r="L22" s="5"/>
    </row>
    <row r="23" spans="2:12" ht="24.75" customHeight="1" x14ac:dyDescent="0.25">
      <c r="B23" s="43" t="s">
        <v>66</v>
      </c>
      <c r="C23" s="86">
        <v>5391.4545780000008</v>
      </c>
      <c r="D23" s="87">
        <v>22577.396439089956</v>
      </c>
      <c r="E23" s="87">
        <f t="shared" ref="E23" si="9">SUM(C23:D23)</f>
        <v>27968.851017089957</v>
      </c>
      <c r="F23" s="88">
        <v>6278.9400400000004</v>
      </c>
      <c r="G23" s="88">
        <f t="shared" ref="G23" si="10">H23-F23</f>
        <v>21485.171496341722</v>
      </c>
      <c r="H23" s="87">
        <v>27764.111536341723</v>
      </c>
      <c r="I23" s="89">
        <f t="shared" ref="I23" si="11">H23/E23*100-100</f>
        <v>-0.73202678445079528</v>
      </c>
      <c r="K23" s="2"/>
      <c r="L23" s="5"/>
    </row>
    <row r="24" spans="2:12" ht="25.5" customHeight="1" x14ac:dyDescent="0.25">
      <c r="B24" s="43" t="s">
        <v>67</v>
      </c>
      <c r="C24" s="86">
        <v>3910.6587009999994</v>
      </c>
      <c r="D24" s="87">
        <v>21522.916524446151</v>
      </c>
      <c r="E24" s="87">
        <f t="shared" ref="E24" si="12">SUM(C24:D24)</f>
        <v>25433.575225446151</v>
      </c>
      <c r="F24" s="88">
        <v>4611.5967410000003</v>
      </c>
      <c r="G24" s="88">
        <f t="shared" ref="G24" si="13">H24-F24</f>
        <v>20933.793366390062</v>
      </c>
      <c r="H24" s="87">
        <v>25545.390107390063</v>
      </c>
      <c r="I24" s="89">
        <f t="shared" ref="I24" si="14">H24/E24*100-100</f>
        <v>0.43963493513111018</v>
      </c>
      <c r="K24" s="2"/>
      <c r="L24" s="5"/>
    </row>
    <row r="25" spans="2:12" ht="24.75" customHeight="1" x14ac:dyDescent="0.25">
      <c r="B25" s="43" t="s">
        <v>68</v>
      </c>
      <c r="C25" s="86">
        <v>3046.4286030000012</v>
      </c>
      <c r="D25" s="87">
        <v>20919.814777335247</v>
      </c>
      <c r="E25" s="87">
        <f t="shared" ref="E25" si="15">SUM(C25:D25)</f>
        <v>23966.243380335247</v>
      </c>
      <c r="F25" s="88">
        <v>4780.379285</v>
      </c>
      <c r="G25" s="88">
        <f t="shared" ref="G25" si="16">H25-F25</f>
        <v>19411.242337360713</v>
      </c>
      <c r="H25" s="87">
        <v>24191.621622360712</v>
      </c>
      <c r="I25" s="89">
        <f>H25/E25*100-100</f>
        <v>0.94039870349639898</v>
      </c>
      <c r="K25" s="2"/>
      <c r="L25" s="5"/>
    </row>
    <row r="26" spans="2:12" ht="25.5" customHeight="1" x14ac:dyDescent="0.25">
      <c r="B26" s="43" t="s">
        <v>69</v>
      </c>
      <c r="C26" s="86">
        <v>3383.4914134999999</v>
      </c>
      <c r="D26" s="87">
        <v>20766.823406655792</v>
      </c>
      <c r="E26" s="87">
        <f t="shared" ref="E26" si="17">SUM(C26:D26)</f>
        <v>24150.314820155792</v>
      </c>
      <c r="F26" s="88">
        <v>4738.807487</v>
      </c>
      <c r="G26" s="88">
        <f t="shared" ref="G26" si="18">H26-F26</f>
        <v>19205.217399528483</v>
      </c>
      <c r="H26" s="87">
        <v>23944.024886528485</v>
      </c>
      <c r="I26" s="89">
        <f>H26/E26*100-100</f>
        <v>-0.85419148844859194</v>
      </c>
      <c r="K26" s="2"/>
      <c r="L26" s="5"/>
    </row>
    <row r="27" spans="2:12" ht="25.5" customHeight="1" x14ac:dyDescent="0.25">
      <c r="B27" s="43" t="s">
        <v>70</v>
      </c>
      <c r="C27" s="86">
        <v>4135.1791866000012</v>
      </c>
      <c r="D27" s="87">
        <v>21866.495992751807</v>
      </c>
      <c r="E27" s="87">
        <f t="shared" ref="E27" si="19">SUM(C27:D27)</f>
        <v>26001.675179351809</v>
      </c>
      <c r="F27" s="88">
        <v>5626.6912999999995</v>
      </c>
      <c r="G27" s="88">
        <f t="shared" ref="G27" si="20">H27-F27</f>
        <v>20574.6168210371</v>
      </c>
      <c r="H27" s="87">
        <v>26201.308121037098</v>
      </c>
      <c r="I27" s="89">
        <f>H27/E27*100-100</f>
        <v>0.7677695391096222</v>
      </c>
      <c r="K27" s="2"/>
      <c r="L27" s="5"/>
    </row>
    <row r="28" spans="2:12" x14ac:dyDescent="0.25">
      <c r="B28" s="44" t="s">
        <v>12</v>
      </c>
      <c r="C28" s="46"/>
      <c r="D28" s="47"/>
      <c r="E28" s="47"/>
      <c r="F28" s="48"/>
      <c r="G28" s="48"/>
      <c r="H28" s="47"/>
      <c r="I28" s="123">
        <f>H29/E29*100-100</f>
        <v>-0.18054225888384678</v>
      </c>
    </row>
    <row r="29" spans="2:12" ht="13.8" thickBot="1" x14ac:dyDescent="0.3">
      <c r="B29" s="45" t="s">
        <v>30</v>
      </c>
      <c r="C29" s="50">
        <f>SUM(C16:C28)</f>
        <v>45798.280868099995</v>
      </c>
      <c r="D29" s="50">
        <f>SUM(D16:D28)</f>
        <v>259003.6035225747</v>
      </c>
      <c r="E29" s="50">
        <f>SUM(C29:D29)</f>
        <v>304801.88439067471</v>
      </c>
      <c r="F29" s="121">
        <f>SUM(F16:F27)</f>
        <v>59344.639776999997</v>
      </c>
      <c r="G29" s="121">
        <f>SUM(G16:G28)</f>
        <v>244906.94840647525</v>
      </c>
      <c r="H29" s="121">
        <f>SUM(H16:H27)</f>
        <v>304251.58818347525</v>
      </c>
      <c r="I29" s="124"/>
      <c r="L29" s="5"/>
    </row>
    <row r="30" spans="2:12" x14ac:dyDescent="0.25">
      <c r="B30" s="9"/>
    </row>
    <row r="31" spans="2:12" ht="13.8" x14ac:dyDescent="0.25">
      <c r="B31" s="109"/>
      <c r="G31" s="122" t="s">
        <v>80</v>
      </c>
    </row>
    <row r="32" spans="2:12" ht="13.8" x14ac:dyDescent="0.25">
      <c r="B32" s="109"/>
      <c r="C32" s="1"/>
      <c r="D32" s="1"/>
      <c r="E32" s="1"/>
      <c r="F32" s="120"/>
      <c r="G32" s="103"/>
    </row>
    <row r="33" spans="2:8" x14ac:dyDescent="0.25">
      <c r="B33" s="9"/>
    </row>
    <row r="34" spans="2:8" x14ac:dyDescent="0.25">
      <c r="H34" s="119"/>
    </row>
  </sheetData>
  <mergeCells count="1">
    <mergeCell ref="I28:I29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Kaynaklara Göre</vt:lpstr>
      <vt:lpstr>2018-2019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m.suat aksoy</dc:creator>
  <cp:lastModifiedBy>Alp ALBOSTAN</cp:lastModifiedBy>
  <cp:lastPrinted>2020-01-21T06:49:47Z</cp:lastPrinted>
  <dcterms:created xsi:type="dcterms:W3CDTF">2012-10-12T10:58:19Z</dcterms:created>
  <dcterms:modified xsi:type="dcterms:W3CDTF">2020-01-22T11:39:15Z</dcterms:modified>
</cp:coreProperties>
</file>